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ris\Documents\Articles\"/>
    </mc:Choice>
  </mc:AlternateContent>
  <bookViews>
    <workbookView xWindow="0" yWindow="0" windowWidth="23040" windowHeight="9384"/>
  </bookViews>
  <sheets>
    <sheet name="Model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E17" i="1" s="1"/>
  <c r="F17" i="1" s="1"/>
  <c r="G17" i="1" s="1"/>
  <c r="H17" i="1" s="1"/>
  <c r="I17" i="1" s="1"/>
  <c r="J17" i="1" s="1"/>
  <c r="K17" i="1" s="1"/>
  <c r="L17" i="1" s="1"/>
  <c r="M17" i="1" s="1"/>
  <c r="C12" i="1" l="1"/>
  <c r="C17" i="1"/>
  <c r="C23" i="1"/>
  <c r="C13" i="1"/>
  <c r="C21" i="1"/>
  <c r="M19" i="1"/>
  <c r="L19" i="1"/>
  <c r="K19" i="1"/>
  <c r="J19" i="1"/>
  <c r="I19" i="1"/>
  <c r="H19" i="1"/>
  <c r="G19" i="1"/>
  <c r="F19" i="1"/>
  <c r="E19" i="1"/>
  <c r="D19" i="1"/>
  <c r="C19" i="1"/>
  <c r="C16" i="1"/>
  <c r="D16" i="1" s="1"/>
  <c r="E16" i="1" s="1"/>
  <c r="F16" i="1" s="1"/>
  <c r="G16" i="1" s="1"/>
  <c r="H16" i="1" s="1"/>
  <c r="I16" i="1" s="1"/>
  <c r="J16" i="1" s="1"/>
  <c r="K16" i="1" s="1"/>
  <c r="L16" i="1" s="1"/>
  <c r="M16" i="1" s="1"/>
  <c r="C15" i="1"/>
  <c r="C18" i="1" l="1"/>
  <c r="C20" i="1" s="1"/>
  <c r="C22" i="1" s="1"/>
  <c r="D15" i="1"/>
  <c r="E15" i="1" l="1"/>
  <c r="F15" i="1" s="1"/>
  <c r="G15" i="1" s="1"/>
  <c r="H15" i="1" s="1"/>
  <c r="I15" i="1" s="1"/>
  <c r="J15" i="1" s="1"/>
  <c r="K15" i="1" s="1"/>
  <c r="L15" i="1" s="1"/>
  <c r="M15" i="1" s="1"/>
  <c r="D18" i="1" l="1"/>
  <c r="D20" i="1" s="1"/>
  <c r="D21" i="1" s="1"/>
  <c r="D23" i="1" s="1"/>
  <c r="G18" i="1" l="1"/>
  <c r="G20" i="1" s="1"/>
  <c r="J18" i="1"/>
  <c r="J20" i="1" s="1"/>
  <c r="I18" i="1"/>
  <c r="I20" i="1" s="1"/>
  <c r="E18" i="1"/>
  <c r="E20" i="1" s="1"/>
  <c r="E21" i="1" s="1"/>
  <c r="E22" i="1" s="1"/>
  <c r="F18" i="1"/>
  <c r="F20" i="1" s="1"/>
  <c r="H18" i="1"/>
  <c r="H20" i="1" s="1"/>
  <c r="D22" i="1"/>
  <c r="K18" i="1"/>
  <c r="K20" i="1" s="1"/>
  <c r="E23" i="1" l="1"/>
  <c r="L18" i="1"/>
  <c r="L20" i="1" s="1"/>
  <c r="M18" i="1"/>
  <c r="M20" i="1" s="1"/>
  <c r="F21" i="1" l="1"/>
  <c r="F23" i="1" s="1"/>
  <c r="G21" i="1" l="1"/>
  <c r="G22" i="1" s="1"/>
  <c r="F22" i="1"/>
  <c r="G23" i="1" l="1"/>
  <c r="H21" i="1" l="1"/>
  <c r="H23" i="1" s="1"/>
  <c r="I21" i="1" l="1"/>
  <c r="I23" i="1" s="1"/>
  <c r="H22" i="1"/>
  <c r="J21" i="1" l="1"/>
  <c r="J23" i="1" s="1"/>
  <c r="I22" i="1"/>
  <c r="K21" i="1" l="1"/>
  <c r="K23" i="1" s="1"/>
  <c r="L21" i="1" s="1"/>
  <c r="L22" i="1" s="1"/>
  <c r="J22" i="1"/>
  <c r="K22" i="1" l="1"/>
  <c r="L23" i="1"/>
  <c r="M21" i="1" l="1"/>
  <c r="M22" i="1" s="1"/>
  <c r="M23" i="1" l="1"/>
</calcChain>
</file>

<file path=xl/sharedStrings.xml><?xml version="1.0" encoding="utf-8"?>
<sst xmlns="http://schemas.openxmlformats.org/spreadsheetml/2006/main" count="19" uniqueCount="15">
  <si>
    <t>Assessed Value</t>
  </si>
  <si>
    <t>J-51 Exemption</t>
  </si>
  <si>
    <t>Reduced Assessed Value</t>
  </si>
  <si>
    <t>Tax Rate</t>
  </si>
  <si>
    <t>Property Taxes</t>
  </si>
  <si>
    <t>J51 Remaining Benefit</t>
  </si>
  <si>
    <t>J51 Abatement</t>
  </si>
  <si>
    <t>Property Taxes Paid</t>
  </si>
  <si>
    <t>Current Year</t>
  </si>
  <si>
    <t>Exemption Phaseout Year</t>
  </si>
  <si>
    <t>Current Year J51 Abatement</t>
  </si>
  <si>
    <t>Max Abatement ($)</t>
  </si>
  <si>
    <t>Max Abatement (%)</t>
  </si>
  <si>
    <t>Certified Reasonable Cost</t>
  </si>
  <si>
    <t>J-51 Tax Exemption and Abatement Projection 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</si>
</sst>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8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Font="1"/>
    <xf numFmtId="0" fontId="2" fillId="0" borderId="0" xfId="0" applyFont="1"/>
    <xf numFmtId="10" fontId="0" fillId="0" borderId="0" xfId="0" applyNumberFormat="1" applyAlignment="1">
      <alignment horizontal="right"/>
    </xf>
    <xf numFmtId="164" fontId="0" fillId="0" borderId="0" xfId="1" applyNumberFormat="1" applyFont="1" applyAlignment="1">
      <alignment horizontal="right"/>
    </xf>
    <xf numFmtId="165" fontId="0" fillId="0" borderId="0" xfId="2" applyNumberFormat="1" applyFont="1" applyAlignment="1">
      <alignment horizontal="right"/>
    </xf>
    <xf numFmtId="43" fontId="0" fillId="0" borderId="0" xfId="0" applyNumberFormat="1"/>
    <xf numFmtId="164" fontId="3" fillId="0" borderId="0" xfId="1" applyNumberFormat="1" applyFont="1" applyFill="1" applyAlignment="1">
      <alignment horizontal="right"/>
    </xf>
    <xf numFmtId="0" fontId="4" fillId="0" borderId="0" xfId="0" applyFont="1"/>
    <xf numFmtId="164" fontId="4" fillId="0" borderId="0" xfId="1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0" fontId="5" fillId="0" borderId="0" xfId="0" applyFont="1"/>
    <xf numFmtId="164" fontId="4" fillId="0" borderId="0" xfId="1" applyNumberFormat="1" applyFont="1"/>
    <xf numFmtId="164" fontId="3" fillId="0" borderId="0" xfId="1" applyNumberFormat="1" applyFont="1"/>
    <xf numFmtId="10" fontId="4" fillId="0" borderId="0" xfId="3" applyNumberFormat="1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3"/>
  <sheetViews>
    <sheetView tabSelected="1" workbookViewId="0">
      <selection activeCell="D21" sqref="D21"/>
    </sheetView>
  </sheetViews>
  <sheetFormatPr defaultRowHeight="14.4" x14ac:dyDescent="0.3"/>
  <cols>
    <col min="1" max="1" width="4.33203125" customWidth="1"/>
    <col min="2" max="2" width="24.6640625" customWidth="1"/>
    <col min="3" max="4" width="11.109375" bestFit="1" customWidth="1"/>
    <col min="5" max="5" width="10" customWidth="1"/>
    <col min="6" max="6" width="11.109375" bestFit="1" customWidth="1"/>
    <col min="7" max="7" width="8.5546875" bestFit="1" customWidth="1"/>
    <col min="8" max="8" width="12" bestFit="1" customWidth="1"/>
    <col min="9" max="13" width="11.109375" bestFit="1" customWidth="1"/>
  </cols>
  <sheetData>
    <row r="2" spans="2:13" x14ac:dyDescent="0.3">
      <c r="B2" s="11" t="s">
        <v>14</v>
      </c>
    </row>
    <row r="4" spans="2:13" x14ac:dyDescent="0.3">
      <c r="B4" t="s">
        <v>8</v>
      </c>
      <c r="C4" s="8">
        <v>2020</v>
      </c>
    </row>
    <row r="5" spans="2:13" x14ac:dyDescent="0.3">
      <c r="B5" t="s">
        <v>0</v>
      </c>
      <c r="C5" s="12">
        <v>52787</v>
      </c>
    </row>
    <row r="6" spans="2:13" x14ac:dyDescent="0.3">
      <c r="B6" t="s">
        <v>1</v>
      </c>
      <c r="C6" s="9">
        <v>45232</v>
      </c>
      <c r="D6" s="6"/>
    </row>
    <row r="7" spans="2:13" x14ac:dyDescent="0.3">
      <c r="B7" t="s">
        <v>9</v>
      </c>
      <c r="C7" s="8">
        <v>2021</v>
      </c>
      <c r="D7" s="6"/>
    </row>
    <row r="8" spans="2:13" x14ac:dyDescent="0.3">
      <c r="B8" t="s">
        <v>3</v>
      </c>
      <c r="C8" s="10">
        <v>0.12612000000000001</v>
      </c>
      <c r="D8" s="6"/>
    </row>
    <row r="9" spans="2:13" x14ac:dyDescent="0.3">
      <c r="B9" t="s">
        <v>10</v>
      </c>
      <c r="C9" s="9">
        <v>952.83660000000009</v>
      </c>
      <c r="D9" s="6"/>
    </row>
    <row r="10" spans="2:13" x14ac:dyDescent="0.3">
      <c r="B10" t="s">
        <v>5</v>
      </c>
      <c r="C10" s="12">
        <v>12623.61</v>
      </c>
    </row>
    <row r="11" spans="2:13" x14ac:dyDescent="0.3">
      <c r="B11" t="s">
        <v>13</v>
      </c>
      <c r="C11" s="12">
        <v>22942</v>
      </c>
    </row>
    <row r="12" spans="2:13" x14ac:dyDescent="0.3">
      <c r="B12" t="s">
        <v>12</v>
      </c>
      <c r="C12" s="14">
        <f>8%+(1/3)%</f>
        <v>8.3333333333333329E-2</v>
      </c>
    </row>
    <row r="13" spans="2:13" x14ac:dyDescent="0.3">
      <c r="B13" t="s">
        <v>11</v>
      </c>
      <c r="C13" s="13">
        <f>C12*C11</f>
        <v>1911.8333333333333</v>
      </c>
    </row>
    <row r="15" spans="2:13" x14ac:dyDescent="0.3">
      <c r="C15" s="2">
        <f>C4</f>
        <v>2020</v>
      </c>
      <c r="D15" s="2">
        <f>C15+1</f>
        <v>2021</v>
      </c>
      <c r="E15" s="2">
        <f t="shared" ref="E15:M15" si="0">D15+1</f>
        <v>2022</v>
      </c>
      <c r="F15" s="2">
        <f t="shared" si="0"/>
        <v>2023</v>
      </c>
      <c r="G15" s="2">
        <f t="shared" si="0"/>
        <v>2024</v>
      </c>
      <c r="H15" s="2">
        <f t="shared" si="0"/>
        <v>2025</v>
      </c>
      <c r="I15" s="2">
        <f t="shared" si="0"/>
        <v>2026</v>
      </c>
      <c r="J15" s="2">
        <f t="shared" si="0"/>
        <v>2027</v>
      </c>
      <c r="K15" s="2">
        <f t="shared" si="0"/>
        <v>2028</v>
      </c>
      <c r="L15" s="2">
        <f t="shared" si="0"/>
        <v>2029</v>
      </c>
      <c r="M15" s="2">
        <f t="shared" si="0"/>
        <v>2030</v>
      </c>
    </row>
    <row r="16" spans="2:13" x14ac:dyDescent="0.3">
      <c r="B16" t="s">
        <v>0</v>
      </c>
      <c r="C16" s="5">
        <f>C5</f>
        <v>52787</v>
      </c>
      <c r="D16" s="5">
        <f>C16</f>
        <v>52787</v>
      </c>
      <c r="E16" s="5">
        <f t="shared" ref="E16:M16" si="1">D16</f>
        <v>52787</v>
      </c>
      <c r="F16" s="5">
        <f t="shared" si="1"/>
        <v>52787</v>
      </c>
      <c r="G16" s="5">
        <f t="shared" si="1"/>
        <v>52787</v>
      </c>
      <c r="H16" s="5">
        <f t="shared" si="1"/>
        <v>52787</v>
      </c>
      <c r="I16" s="5">
        <f t="shared" si="1"/>
        <v>52787</v>
      </c>
      <c r="J16" s="5">
        <f t="shared" si="1"/>
        <v>52787</v>
      </c>
      <c r="K16" s="5">
        <f t="shared" si="1"/>
        <v>52787</v>
      </c>
      <c r="L16" s="5">
        <f t="shared" si="1"/>
        <v>52787</v>
      </c>
      <c r="M16" s="5">
        <f t="shared" si="1"/>
        <v>52787</v>
      </c>
    </row>
    <row r="17" spans="2:14" x14ac:dyDescent="0.3">
      <c r="B17" t="s">
        <v>1</v>
      </c>
      <c r="C17" s="7">
        <f>C6</f>
        <v>45232</v>
      </c>
      <c r="D17" s="4">
        <f ca="1">IF(D15&lt;$C$7, OFFSET(D17,0,-1), IF(((OFFSET(D17,0,-1))-(0.25*$C$6))&gt;0, (OFFSET(D17,0,-1))-(0.25*$C$6), 0))</f>
        <v>33924</v>
      </c>
      <c r="E17" s="4">
        <f t="shared" ref="E17:M17" ca="1" si="2">IF(E15&lt;$C$7, OFFSET(E17,0,-1), IF(((OFFSET(E17,0,-1))-(0.25*$C$6))&gt;0, (OFFSET(E17,0,-1))-(0.25*$C$6), 0))</f>
        <v>22616</v>
      </c>
      <c r="F17" s="4">
        <f t="shared" ca="1" si="2"/>
        <v>11308</v>
      </c>
      <c r="G17" s="4">
        <f t="shared" ca="1" si="2"/>
        <v>0</v>
      </c>
      <c r="H17" s="4">
        <f t="shared" ca="1" si="2"/>
        <v>0</v>
      </c>
      <c r="I17" s="4">
        <f t="shared" ca="1" si="2"/>
        <v>0</v>
      </c>
      <c r="J17" s="4">
        <f t="shared" ca="1" si="2"/>
        <v>0</v>
      </c>
      <c r="K17" s="4">
        <f t="shared" ca="1" si="2"/>
        <v>0</v>
      </c>
      <c r="L17" s="4">
        <f t="shared" ca="1" si="2"/>
        <v>0</v>
      </c>
      <c r="M17" s="4">
        <f t="shared" ca="1" si="2"/>
        <v>0</v>
      </c>
    </row>
    <row r="18" spans="2:14" x14ac:dyDescent="0.3">
      <c r="B18" t="s">
        <v>2</v>
      </c>
      <c r="C18" s="4">
        <f>C16-C17</f>
        <v>7555</v>
      </c>
      <c r="D18" s="4">
        <f t="shared" ref="D18:G18" ca="1" si="3">D16-D17</f>
        <v>18863</v>
      </c>
      <c r="E18" s="4">
        <f t="shared" ca="1" si="3"/>
        <v>30171</v>
      </c>
      <c r="F18" s="4">
        <f t="shared" ca="1" si="3"/>
        <v>41479</v>
      </c>
      <c r="G18" s="4">
        <f t="shared" ca="1" si="3"/>
        <v>52787</v>
      </c>
      <c r="H18" s="4">
        <f t="shared" ref="H18" ca="1" si="4">H16-H17</f>
        <v>52787</v>
      </c>
      <c r="I18" s="4">
        <f t="shared" ref="I18" ca="1" si="5">I16-I17</f>
        <v>52787</v>
      </c>
      <c r="J18" s="4">
        <f t="shared" ref="J18" ca="1" si="6">J16-J17</f>
        <v>52787</v>
      </c>
      <c r="K18" s="4">
        <f t="shared" ref="K18" ca="1" si="7">K16-K17</f>
        <v>52787</v>
      </c>
      <c r="L18" s="4">
        <f t="shared" ref="L18" ca="1" si="8">L16-L17</f>
        <v>52787</v>
      </c>
      <c r="M18" s="4">
        <f t="shared" ref="M18" ca="1" si="9">M16-M17</f>
        <v>52787</v>
      </c>
    </row>
    <row r="19" spans="2:14" x14ac:dyDescent="0.3">
      <c r="B19" t="s">
        <v>3</v>
      </c>
      <c r="C19" s="3">
        <f>$C$8</f>
        <v>0.12612000000000001</v>
      </c>
      <c r="D19" s="3">
        <f t="shared" ref="D19:M19" si="10">$C$8</f>
        <v>0.12612000000000001</v>
      </c>
      <c r="E19" s="3">
        <f t="shared" si="10"/>
        <v>0.12612000000000001</v>
      </c>
      <c r="F19" s="3">
        <f t="shared" si="10"/>
        <v>0.12612000000000001</v>
      </c>
      <c r="G19" s="3">
        <f t="shared" si="10"/>
        <v>0.12612000000000001</v>
      </c>
      <c r="H19" s="3">
        <f t="shared" si="10"/>
        <v>0.12612000000000001</v>
      </c>
      <c r="I19" s="3">
        <f t="shared" si="10"/>
        <v>0.12612000000000001</v>
      </c>
      <c r="J19" s="3">
        <f t="shared" si="10"/>
        <v>0.12612000000000001</v>
      </c>
      <c r="K19" s="3">
        <f t="shared" si="10"/>
        <v>0.12612000000000001</v>
      </c>
      <c r="L19" s="3">
        <f t="shared" si="10"/>
        <v>0.12612000000000001</v>
      </c>
      <c r="M19" s="3">
        <f t="shared" si="10"/>
        <v>0.12612000000000001</v>
      </c>
    </row>
    <row r="20" spans="2:14" x14ac:dyDescent="0.3">
      <c r="B20" t="s">
        <v>4</v>
      </c>
      <c r="C20" s="4">
        <f>C18*C19</f>
        <v>952.83660000000009</v>
      </c>
      <c r="D20" s="4">
        <f t="shared" ref="D20:G20" ca="1" si="11">D18*D19</f>
        <v>2379.0015600000002</v>
      </c>
      <c r="E20" s="4">
        <f t="shared" ca="1" si="11"/>
        <v>3805.1665200000002</v>
      </c>
      <c r="F20" s="4">
        <f t="shared" ca="1" si="11"/>
        <v>5231.3314800000007</v>
      </c>
      <c r="G20" s="4">
        <f t="shared" ca="1" si="11"/>
        <v>6657.4964400000008</v>
      </c>
      <c r="H20" s="4">
        <f t="shared" ref="H20" ca="1" si="12">H18*H19</f>
        <v>6657.4964400000008</v>
      </c>
      <c r="I20" s="4">
        <f t="shared" ref="I20" ca="1" si="13">I18*I19</f>
        <v>6657.4964400000008</v>
      </c>
      <c r="J20" s="4">
        <f t="shared" ref="J20" ca="1" si="14">J18*J19</f>
        <v>6657.4964400000008</v>
      </c>
      <c r="K20" s="4">
        <f t="shared" ref="K20" ca="1" si="15">K18*K19</f>
        <v>6657.4964400000008</v>
      </c>
      <c r="L20" s="4">
        <f t="shared" ref="L20" ca="1" si="16">L18*L19</f>
        <v>6657.4964400000008</v>
      </c>
      <c r="M20" s="4">
        <f t="shared" ref="M20" ca="1" si="17">M18*M19</f>
        <v>6657.4964400000008</v>
      </c>
    </row>
    <row r="21" spans="2:14" x14ac:dyDescent="0.3">
      <c r="B21" t="s">
        <v>6</v>
      </c>
      <c r="C21" s="4">
        <f>C9</f>
        <v>952.83660000000009</v>
      </c>
      <c r="D21" s="4">
        <f ca="1">IF(IF(D20&gt;$C$13,$C$13,D20)&lt;=C23,IF(D20&gt;$C$13,$C$13,D20),C23)</f>
        <v>1911.8333333333333</v>
      </c>
      <c r="E21" s="4">
        <f t="shared" ref="E21:M21" ca="1" si="18">IF(IF(E20&gt;$C$13,$C$13,E20)&lt;=D23,IF(E20&gt;$C$13,$C$13,E20),D23)</f>
        <v>1911.8333333333333</v>
      </c>
      <c r="F21" s="4">
        <f t="shared" ca="1" si="18"/>
        <v>1911.8333333333333</v>
      </c>
      <c r="G21" s="4">
        <f t="shared" ca="1" si="18"/>
        <v>1911.8333333333333</v>
      </c>
      <c r="H21" s="4">
        <f t="shared" ca="1" si="18"/>
        <v>1911.8333333333333</v>
      </c>
      <c r="I21" s="4">
        <f t="shared" ca="1" si="18"/>
        <v>1911.8333333333333</v>
      </c>
      <c r="J21" s="4">
        <f t="shared" ca="1" si="18"/>
        <v>1152.6100000000004</v>
      </c>
      <c r="K21" s="4">
        <f t="shared" ca="1" si="18"/>
        <v>0</v>
      </c>
      <c r="L21" s="4">
        <f t="shared" ca="1" si="18"/>
        <v>0</v>
      </c>
      <c r="M21" s="4">
        <f t="shared" ca="1" si="18"/>
        <v>0</v>
      </c>
    </row>
    <row r="22" spans="2:14" x14ac:dyDescent="0.3">
      <c r="B22" s="1" t="s">
        <v>7</v>
      </c>
      <c r="C22" s="4">
        <f>C20-C21</f>
        <v>0</v>
      </c>
      <c r="D22" s="4">
        <f t="shared" ref="D22:K22" ca="1" si="19">D20-D21</f>
        <v>467.1682266666669</v>
      </c>
      <c r="E22" s="4">
        <f t="shared" ca="1" si="19"/>
        <v>1893.333186666667</v>
      </c>
      <c r="F22" s="4">
        <f t="shared" ca="1" si="19"/>
        <v>3319.4981466666677</v>
      </c>
      <c r="G22" s="4">
        <f t="shared" ca="1" si="19"/>
        <v>4745.6631066666678</v>
      </c>
      <c r="H22" s="4">
        <f t="shared" ca="1" si="19"/>
        <v>4745.6631066666678</v>
      </c>
      <c r="I22" s="4">
        <f t="shared" ca="1" si="19"/>
        <v>4745.6631066666678</v>
      </c>
      <c r="J22" s="4">
        <f t="shared" ca="1" si="19"/>
        <v>5504.8864400000002</v>
      </c>
      <c r="K22" s="4">
        <f t="shared" ca="1" si="19"/>
        <v>6657.4964400000008</v>
      </c>
      <c r="L22" s="4">
        <f t="shared" ref="L22" ca="1" si="20">L20-L21</f>
        <v>6657.4964400000008</v>
      </c>
      <c r="M22" s="4">
        <f t="shared" ref="M22" ca="1" si="21">M20-M21</f>
        <v>6657.4964400000008</v>
      </c>
      <c r="N22" s="4"/>
    </row>
    <row r="23" spans="2:14" x14ac:dyDescent="0.3">
      <c r="B23" t="s">
        <v>5</v>
      </c>
      <c r="C23" s="5">
        <f>C10</f>
        <v>12623.61</v>
      </c>
      <c r="D23" s="5">
        <f ca="1">C23-D21</f>
        <v>10711.776666666667</v>
      </c>
      <c r="E23" s="5">
        <f t="shared" ref="E23:M23" ca="1" si="22">D23-E21</f>
        <v>8799.9433333333327</v>
      </c>
      <c r="F23" s="5">
        <f t="shared" ca="1" si="22"/>
        <v>6888.11</v>
      </c>
      <c r="G23" s="5">
        <f t="shared" ca="1" si="22"/>
        <v>4976.2766666666666</v>
      </c>
      <c r="H23" s="5">
        <f t="shared" ca="1" si="22"/>
        <v>3064.4433333333336</v>
      </c>
      <c r="I23" s="5">
        <f t="shared" ca="1" si="22"/>
        <v>1152.6100000000004</v>
      </c>
      <c r="J23" s="5">
        <f t="shared" ca="1" si="22"/>
        <v>0</v>
      </c>
      <c r="K23" s="5">
        <f t="shared" ca="1" si="22"/>
        <v>0</v>
      </c>
      <c r="L23" s="5">
        <f t="shared" ca="1" si="22"/>
        <v>0</v>
      </c>
      <c r="M23" s="5">
        <f t="shared" ca="1" si="22"/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Model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chris</cp:lastModifiedBy>
  <dcterms:created xsi:type="dcterms:W3CDTF">2019-03-12T15:42:25Z</dcterms:created>
  <dcterms:modified xsi:type="dcterms:W3CDTF">2019-03-14T02:22:31Z</dcterms:modified>
</cp:coreProperties>
</file>